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ot-Übersicht" sheetId="1" state="visible" r:id="rId1"/>
    <sheet xmlns:r="http://schemas.openxmlformats.org/officeDocument/2006/relationships" name="Dividenden-Tracker" sheetId="2" state="visible" r:id="rId2"/>
    <sheet xmlns:r="http://schemas.openxmlformats.org/officeDocument/2006/relationships" name="Monats-Planer" sheetId="3" state="visible" r:id="rId3"/>
    <sheet xmlns:r="http://schemas.openxmlformats.org/officeDocument/2006/relationships" name="Steuer-Matrix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$"/>
    <numFmt numFmtId="165" formatCode="+0.0%;-0.0%;0.0%"/>
    <numFmt numFmtId="166" formatCode="0.0%"/>
    <numFmt numFmtId="167" formatCode="0.0000"/>
    <numFmt numFmtId="168" formatCode="#,##0.00 €"/>
  </numFmts>
  <fonts count="7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4B5563"/>
      <sz val="10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0B1F3A"/>
      <sz val="10"/>
    </font>
    <font>
      <name val="Calibri"/>
      <i val="1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0B1F3A"/>
        <bgColor rgb="000B1F3A"/>
      </patternFill>
    </fill>
    <fill>
      <patternFill patternType="solid">
        <fgColor rgb="00F9FAFB"/>
        <bgColor rgb="00F9FAFB"/>
      </patternFill>
    </fill>
    <fill>
      <patternFill patternType="solid">
        <fgColor rgb="00F4EBD9"/>
        <bgColor rgb="00F4EBD9"/>
      </patternFill>
    </fill>
    <fill>
      <patternFill patternType="solid">
        <fgColor rgb="00F7F4EE"/>
        <bgColor rgb="00F7F4EE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A8874F"/>
      </top>
      <bottom style="double">
        <color rgb="000B1F3A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5" fillId="4" borderId="2" applyAlignment="1" pivotButton="0" quotePrefix="0" xfId="0">
      <alignment horizontal="left" vertical="center"/>
    </xf>
    <xf numFmtId="0" fontId="5" fillId="4" borderId="2" pivotButton="0" quotePrefix="0" xfId="0"/>
    <xf numFmtId="164" fontId="5" fillId="4" borderId="2" applyAlignment="1" pivotButton="0" quotePrefix="0" xfId="0">
      <alignment horizontal="right" vertical="center"/>
    </xf>
    <xf numFmtId="165" fontId="5" fillId="4" borderId="2" applyAlignment="1" pivotButton="0" quotePrefix="0" xfId="0">
      <alignment horizontal="right" vertical="center"/>
    </xf>
    <xf numFmtId="166" fontId="5" fillId="4" borderId="2" applyAlignment="1" pivotButton="0" quotePrefix="0" xfId="0">
      <alignment horizontal="right" vertical="center"/>
    </xf>
    <xf numFmtId="0" fontId="6" fillId="0" borderId="0" pivotButton="0" quotePrefix="0" xfId="0"/>
    <xf numFmtId="167" fontId="4" fillId="0" borderId="1" applyAlignment="1" pivotButton="0" quotePrefix="0" xfId="0">
      <alignment horizontal="right" vertical="center"/>
    </xf>
    <xf numFmtId="168" fontId="4" fillId="0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168" fontId="5" fillId="4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center" vertical="center"/>
    </xf>
    <xf numFmtId="0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60" customWidth="1" min="2" max="2"/>
    <col width="20" customWidth="1" min="3" max="3"/>
    <col width="15" customWidth="1" min="4" max="4"/>
    <col width="15" customWidth="1" min="5" max="5"/>
    <col width="14" customWidth="1" min="6" max="6"/>
    <col width="15" customWidth="1" min="7" max="7"/>
    <col width="17" customWidth="1" min="8" max="8"/>
    <col width="21" customWidth="1" min="9" max="9"/>
    <col width="16" customWidth="1" min="10" max="10"/>
    <col width="23" customWidth="1" min="11" max="11"/>
    <col width="14" customWidth="1" min="12" max="12"/>
    <col width="18" customWidth="1" min="13" max="13"/>
  </cols>
  <sheetData>
    <row r="1"/>
    <row r="2">
      <c r="B2" s="1" t="inlineStr">
        <is>
          <t>USAktienHub.de | US-Aktien Depot- &amp; Portfolio-Tracker</t>
        </is>
      </c>
    </row>
    <row r="3">
      <c r="B3" s="2" t="inlineStr">
        <is>
          <t>Übersicht deiner US-Investments, Anschaffungskosten, aktueller Marktwerte und Allokation</t>
        </is>
      </c>
    </row>
    <row r="4"/>
    <row r="5" ht="26" customHeight="1">
      <c r="B5" s="3" t="inlineStr">
        <is>
          <t>Ticker</t>
        </is>
      </c>
      <c r="C5" s="3" t="inlineStr">
        <is>
          <t>Unternehmen</t>
        </is>
      </c>
      <c r="D5" s="3" t="inlineStr">
        <is>
          <t>Sektor</t>
        </is>
      </c>
      <c r="E5" s="3" t="inlineStr">
        <is>
          <t>ISIN</t>
        </is>
      </c>
      <c r="F5" s="3" t="inlineStr">
        <is>
          <t>Stück</t>
        </is>
      </c>
      <c r="G5" s="3" t="inlineStr">
        <is>
          <t>Kaufkurs ($)</t>
        </is>
      </c>
      <c r="H5" s="3" t="inlineStr">
        <is>
          <t>Investiert ($)</t>
        </is>
      </c>
      <c r="I5" s="3" t="inlineStr">
        <is>
          <t>Aktueller Kurs ($)</t>
        </is>
      </c>
      <c r="J5" s="3" t="inlineStr">
        <is>
          <t>Marktwert ($)</t>
        </is>
      </c>
      <c r="K5" s="3" t="inlineStr">
        <is>
          <t>Gewinn / Verlust ($)</t>
        </is>
      </c>
      <c r="L5" s="3" t="inlineStr">
        <is>
          <t>Rendite (%)</t>
        </is>
      </c>
      <c r="M5" s="3" t="inlineStr">
        <is>
          <t>Depotanteil (%)</t>
        </is>
      </c>
    </row>
    <row r="6">
      <c r="B6" s="4" t="inlineStr">
        <is>
          <t>MSFT</t>
        </is>
      </c>
      <c r="C6" s="5" t="inlineStr">
        <is>
          <t>Microsoft Corp.</t>
        </is>
      </c>
      <c r="D6" s="5" t="inlineStr">
        <is>
          <t>Technologie</t>
        </is>
      </c>
      <c r="E6" s="4" t="inlineStr">
        <is>
          <t>US5949181045</t>
        </is>
      </c>
      <c r="F6" s="6" t="n">
        <v>15</v>
      </c>
      <c r="G6" s="7" t="n">
        <v>380</v>
      </c>
      <c r="H6" s="7">
        <f>F6*G6</f>
        <v/>
      </c>
      <c r="I6" s="7" t="n">
        <v>508.92</v>
      </c>
      <c r="J6" s="7">
        <f>F6*I6</f>
        <v/>
      </c>
      <c r="K6" s="7">
        <f>J6-H6</f>
        <v/>
      </c>
      <c r="L6" s="8">
        <f>K6/H6</f>
        <v/>
      </c>
      <c r="M6" s="9">
        <f>J6/$J$15</f>
        <v/>
      </c>
    </row>
    <row r="7">
      <c r="B7" s="10" t="inlineStr">
        <is>
          <t>AAPL</t>
        </is>
      </c>
      <c r="C7" s="11" t="inlineStr">
        <is>
          <t>Apple Inc.</t>
        </is>
      </c>
      <c r="D7" s="11" t="inlineStr">
        <is>
          <t>Technologie</t>
        </is>
      </c>
      <c r="E7" s="10" t="inlineStr">
        <is>
          <t>US0378331005</t>
        </is>
      </c>
      <c r="F7" s="12" t="n">
        <v>25</v>
      </c>
      <c r="G7" s="13" t="n">
        <v>210</v>
      </c>
      <c r="H7" s="13">
        <f>F7*G7</f>
        <v/>
      </c>
      <c r="I7" s="13" t="n">
        <v>329.58</v>
      </c>
      <c r="J7" s="13">
        <f>F7*I7</f>
        <v/>
      </c>
      <c r="K7" s="13">
        <f>J7-H7</f>
        <v/>
      </c>
      <c r="L7" s="14">
        <f>K7/H7</f>
        <v/>
      </c>
      <c r="M7" s="15">
        <f>J7/$J$15</f>
        <v/>
      </c>
    </row>
    <row r="8">
      <c r="B8" s="4" t="inlineStr">
        <is>
          <t>V</t>
        </is>
      </c>
      <c r="C8" s="5" t="inlineStr">
        <is>
          <t>Visa Inc.</t>
        </is>
      </c>
      <c r="D8" s="5" t="inlineStr">
        <is>
          <t>Finanzen</t>
        </is>
      </c>
      <c r="E8" s="4" t="inlineStr">
        <is>
          <t>US92826C8394</t>
        </is>
      </c>
      <c r="F8" s="6" t="n">
        <v>20</v>
      </c>
      <c r="G8" s="7" t="n">
        <v>260</v>
      </c>
      <c r="H8" s="7">
        <f>F8*G8</f>
        <v/>
      </c>
      <c r="I8" s="7" t="n">
        <v>342.1</v>
      </c>
      <c r="J8" s="7">
        <f>F8*I8</f>
        <v/>
      </c>
      <c r="K8" s="7">
        <f>J8-H8</f>
        <v/>
      </c>
      <c r="L8" s="8">
        <f>K8/H8</f>
        <v/>
      </c>
      <c r="M8" s="9">
        <f>J8/$J$15</f>
        <v/>
      </c>
    </row>
    <row r="9">
      <c r="B9" s="10" t="inlineStr">
        <is>
          <t>JNJ</t>
        </is>
      </c>
      <c r="C9" s="11" t="inlineStr">
        <is>
          <t>Johnson &amp; Johnson</t>
        </is>
      </c>
      <c r="D9" s="11" t="inlineStr">
        <is>
          <t>Gesundheit</t>
        </is>
      </c>
      <c r="E9" s="10" t="inlineStr">
        <is>
          <t>US4781601046</t>
        </is>
      </c>
      <c r="F9" s="12" t="n">
        <v>30</v>
      </c>
      <c r="G9" s="13" t="n">
        <v>155</v>
      </c>
      <c r="H9" s="13">
        <f>F9*G9</f>
        <v/>
      </c>
      <c r="I9" s="13" t="n">
        <v>168.4</v>
      </c>
      <c r="J9" s="13">
        <f>F9*I9</f>
        <v/>
      </c>
      <c r="K9" s="13">
        <f>J9-H9</f>
        <v/>
      </c>
      <c r="L9" s="14">
        <f>K9/H9</f>
        <v/>
      </c>
      <c r="M9" s="15">
        <f>J9/$J$15</f>
        <v/>
      </c>
    </row>
    <row r="10">
      <c r="B10" s="4" t="inlineStr">
        <is>
          <t>CVX</t>
        </is>
      </c>
      <c r="C10" s="5" t="inlineStr">
        <is>
          <t>Chevron Corp.</t>
        </is>
      </c>
      <c r="D10" s="5" t="inlineStr">
        <is>
          <t>Energie</t>
        </is>
      </c>
      <c r="E10" s="4" t="inlineStr">
        <is>
          <t>US1667641005</t>
        </is>
      </c>
      <c r="F10" s="6" t="n">
        <v>25</v>
      </c>
      <c r="G10" s="7" t="n">
        <v>150</v>
      </c>
      <c r="H10" s="7">
        <f>F10*G10</f>
        <v/>
      </c>
      <c r="I10" s="7" t="n">
        <v>206.69</v>
      </c>
      <c r="J10" s="7">
        <f>F10*I10</f>
        <v/>
      </c>
      <c r="K10" s="7">
        <f>J10-H10</f>
        <v/>
      </c>
      <c r="L10" s="8">
        <f>K10/H10</f>
        <v/>
      </c>
      <c r="M10" s="9">
        <f>J10/$J$15</f>
        <v/>
      </c>
    </row>
    <row r="11">
      <c r="B11" s="10" t="inlineStr">
        <is>
          <t>ABBV</t>
        </is>
      </c>
      <c r="C11" s="11" t="inlineStr">
        <is>
          <t>AbbVie Inc.</t>
        </is>
      </c>
      <c r="D11" s="11" t="inlineStr">
        <is>
          <t>Gesundheit</t>
        </is>
      </c>
      <c r="E11" s="10" t="inlineStr">
        <is>
          <t>US00287Y1091</t>
        </is>
      </c>
      <c r="F11" s="12" t="n">
        <v>30</v>
      </c>
      <c r="G11" s="13" t="n">
        <v>165</v>
      </c>
      <c r="H11" s="13">
        <f>F11*G11</f>
        <v/>
      </c>
      <c r="I11" s="13" t="n">
        <v>218.5</v>
      </c>
      <c r="J11" s="13">
        <f>F11*I11</f>
        <v/>
      </c>
      <c r="K11" s="13">
        <f>J11-H11</f>
        <v/>
      </c>
      <c r="L11" s="14">
        <f>K11/H11</f>
        <v/>
      </c>
      <c r="M11" s="15">
        <f>J11/$J$15</f>
        <v/>
      </c>
    </row>
    <row r="12">
      <c r="B12" s="4" t="inlineStr">
        <is>
          <t>HD</t>
        </is>
      </c>
      <c r="C12" s="5" t="inlineStr">
        <is>
          <t>Home Depot Inc.</t>
        </is>
      </c>
      <c r="D12" s="5" t="inlineStr">
        <is>
          <t>Zykl. Konsum</t>
        </is>
      </c>
      <c r="E12" s="4" t="inlineStr">
        <is>
          <t>US4370761029</t>
        </is>
      </c>
      <c r="F12" s="6" t="n">
        <v>15</v>
      </c>
      <c r="G12" s="7" t="n">
        <v>340</v>
      </c>
      <c r="H12" s="7">
        <f>F12*G12</f>
        <v/>
      </c>
      <c r="I12" s="7" t="n">
        <v>282.85</v>
      </c>
      <c r="J12" s="7">
        <f>F12*I12</f>
        <v/>
      </c>
      <c r="K12" s="7">
        <f>J12-H12</f>
        <v/>
      </c>
      <c r="L12" s="8">
        <f>K12/H12</f>
        <v/>
      </c>
      <c r="M12" s="9">
        <f>J12/$J$15</f>
        <v/>
      </c>
    </row>
    <row r="13">
      <c r="B13" s="10" t="inlineStr">
        <is>
          <t>PG</t>
        </is>
      </c>
      <c r="C13" s="11" t="inlineStr">
        <is>
          <t>Procter &amp; Gamble</t>
        </is>
      </c>
      <c r="D13" s="11" t="inlineStr">
        <is>
          <t>Basiskonsum</t>
        </is>
      </c>
      <c r="E13" s="10" t="inlineStr">
        <is>
          <t>US7427181091</t>
        </is>
      </c>
      <c r="F13" s="12" t="n">
        <v>25</v>
      </c>
      <c r="G13" s="13" t="n">
        <v>158</v>
      </c>
      <c r="H13" s="13">
        <f>F13*G13</f>
        <v/>
      </c>
      <c r="I13" s="13" t="n">
        <v>174.2</v>
      </c>
      <c r="J13" s="13">
        <f>F13*I13</f>
        <v/>
      </c>
      <c r="K13" s="13">
        <f>J13-H13</f>
        <v/>
      </c>
      <c r="L13" s="14">
        <f>K13/H13</f>
        <v/>
      </c>
      <c r="M13" s="15">
        <f>J13/$J$15</f>
        <v/>
      </c>
    </row>
    <row r="14">
      <c r="B14" s="16" t="inlineStr">
        <is>
          <t>Gesamt</t>
        </is>
      </c>
      <c r="C14" s="17" t="n"/>
      <c r="D14" s="17" t="n"/>
      <c r="E14" s="17" t="n"/>
      <c r="F14" s="17" t="n"/>
      <c r="G14" s="17" t="n"/>
      <c r="H14" s="18">
        <f>SUM(H6:H13)</f>
        <v/>
      </c>
      <c r="I14" s="17" t="n"/>
      <c r="J14" s="18">
        <f>SUM(J6:J13)</f>
        <v/>
      </c>
      <c r="K14" s="18">
        <f>J14-H14</f>
        <v/>
      </c>
      <c r="L14" s="19">
        <f>K14/H14</f>
        <v/>
      </c>
      <c r="M14" s="20">
        <f>SUM(M6:M13)</f>
        <v/>
      </c>
    </row>
    <row r="15"/>
    <row r="16">
      <c r="B16" s="21" t="inlineStr">
        <is>
          <t>Hinweis zur Pflege: Trage in den weißen Spalten deine echten Transaktionsdaten ein. Marktwert, Gewinne und Allokationsanteile berechnen sich vollautomatisch.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5" customWidth="1" min="2" max="2"/>
    <col width="14" customWidth="1" min="3" max="3"/>
    <col width="20" customWidth="1" min="4" max="4"/>
    <col width="15" customWidth="1" min="5" max="5"/>
    <col width="14" customWidth="1" min="6" max="6"/>
    <col width="15" customWidth="1" min="7" max="7"/>
    <col width="20" customWidth="1" min="8" max="8"/>
    <col width="16" customWidth="1" min="9" max="9"/>
    <col width="26" customWidth="1" min="10" max="10"/>
    <col width="15" customWidth="1" min="11" max="11"/>
    <col width="25" customWidth="1" min="12" max="12"/>
    <col width="15" customWidth="1" min="13" max="13"/>
  </cols>
  <sheetData>
    <row r="1"/>
    <row r="2">
      <c r="B2" s="1" t="inlineStr">
        <is>
          <t>USAktienHub.de | US-Dividenden Cashflow &amp; Steuer-Tracker</t>
        </is>
      </c>
    </row>
    <row r="3">
      <c r="B3" s="2" t="inlineStr">
        <is>
          <t>Erfassung von Bruttodividenden, US-Quellensteuer (15%), Wechselkurs und Netto-Gutschrift (DE &amp; AT)</t>
        </is>
      </c>
    </row>
    <row r="4"/>
    <row r="5" ht="26" customHeight="1">
      <c r="B5" s="3" t="inlineStr">
        <is>
          <t>Datum</t>
        </is>
      </c>
      <c r="C5" s="3" t="inlineStr">
        <is>
          <t>Ticker</t>
        </is>
      </c>
      <c r="D5" s="3" t="inlineStr">
        <is>
          <t>Unternehmen</t>
        </is>
      </c>
      <c r="E5" s="3" t="inlineStr">
        <is>
          <t>Brutto ($)</t>
        </is>
      </c>
      <c r="F5" s="3" t="inlineStr">
        <is>
          <t>EUR/USD</t>
        </is>
      </c>
      <c r="G5" s="3" t="inlineStr">
        <is>
          <t>Brutto (€)</t>
        </is>
      </c>
      <c r="H5" s="3" t="inlineStr">
        <is>
          <t>US-Steuer 15% ($)</t>
        </is>
      </c>
      <c r="I5" s="3" t="inlineStr">
        <is>
          <t>US-Steuer (€)</t>
        </is>
      </c>
      <c r="J5" s="3" t="inlineStr">
        <is>
          <t>Rest-Steuer DE (10,55%)</t>
        </is>
      </c>
      <c r="K5" s="3" t="inlineStr">
        <is>
          <t>Netto DE (€)</t>
        </is>
      </c>
      <c r="L5" s="3" t="inlineStr">
        <is>
          <t>Rest-Steuer AT (12,5%)</t>
        </is>
      </c>
      <c r="M5" s="3" t="inlineStr">
        <is>
          <t>Netto AT (€)</t>
        </is>
      </c>
    </row>
    <row r="6">
      <c r="B6" s="4" t="inlineStr">
        <is>
          <t>2026-01-15</t>
        </is>
      </c>
      <c r="C6" s="4" t="inlineStr">
        <is>
          <t>JNJ</t>
        </is>
      </c>
      <c r="D6" s="5" t="inlineStr">
        <is>
          <t>Johnson &amp; Johnson</t>
        </is>
      </c>
      <c r="E6" s="7" t="n">
        <v>37.2</v>
      </c>
      <c r="F6" s="22" t="n">
        <v>1.085</v>
      </c>
      <c r="G6" s="23">
        <f>E6/F6</f>
        <v/>
      </c>
      <c r="H6" s="7">
        <f>E6*0.15</f>
        <v/>
      </c>
      <c r="I6" s="23">
        <f>H6/F6</f>
        <v/>
      </c>
      <c r="J6" s="23">
        <f>G6*0.1055</f>
        <v/>
      </c>
      <c r="K6" s="23">
        <f>G6-I6-J6</f>
        <v/>
      </c>
      <c r="L6" s="23">
        <f>G6*0.125</f>
        <v/>
      </c>
      <c r="M6" s="23">
        <f>G6-I6-L6</f>
        <v/>
      </c>
    </row>
    <row r="7">
      <c r="B7" s="10" t="inlineStr">
        <is>
          <t>2026-02-12</t>
        </is>
      </c>
      <c r="C7" s="10" t="inlineStr">
        <is>
          <t>AAPL</t>
        </is>
      </c>
      <c r="D7" s="11" t="inlineStr">
        <is>
          <t>Apple Inc.</t>
        </is>
      </c>
      <c r="E7" s="13" t="n">
        <v>6.5</v>
      </c>
      <c r="F7" s="24" t="n">
        <v>1.082</v>
      </c>
      <c r="G7" s="25">
        <f>E7/F7</f>
        <v/>
      </c>
      <c r="H7" s="13">
        <f>E7*0.15</f>
        <v/>
      </c>
      <c r="I7" s="25">
        <f>H7/F7</f>
        <v/>
      </c>
      <c r="J7" s="25">
        <f>G7*0.1055</f>
        <v/>
      </c>
      <c r="K7" s="25">
        <f>G7-I7-J7</f>
        <v/>
      </c>
      <c r="L7" s="25">
        <f>G7*0.125</f>
        <v/>
      </c>
      <c r="M7" s="25">
        <f>G7-I7-L7</f>
        <v/>
      </c>
    </row>
    <row r="8">
      <c r="B8" s="4" t="inlineStr">
        <is>
          <t>2026-03-10</t>
        </is>
      </c>
      <c r="C8" s="4" t="inlineStr">
        <is>
          <t>MSFT</t>
        </is>
      </c>
      <c r="D8" s="5" t="inlineStr">
        <is>
          <t>Microsoft Corp.</t>
        </is>
      </c>
      <c r="E8" s="7" t="n">
        <v>11.25</v>
      </c>
      <c r="F8" s="22" t="n">
        <v>1.089</v>
      </c>
      <c r="G8" s="23">
        <f>E8/F8</f>
        <v/>
      </c>
      <c r="H8" s="7">
        <f>E8*0.15</f>
        <v/>
      </c>
      <c r="I8" s="23">
        <f>H8/F8</f>
        <v/>
      </c>
      <c r="J8" s="23">
        <f>G8*0.1055</f>
        <v/>
      </c>
      <c r="K8" s="23">
        <f>G8-I8-J8</f>
        <v/>
      </c>
      <c r="L8" s="23">
        <f>G8*0.125</f>
        <v/>
      </c>
      <c r="M8" s="23">
        <f>G8-I8-L8</f>
        <v/>
      </c>
    </row>
    <row r="9">
      <c r="B9" s="10" t="inlineStr">
        <is>
          <t>2026-03-12</t>
        </is>
      </c>
      <c r="C9" s="10" t="inlineStr">
        <is>
          <t>CVX</t>
        </is>
      </c>
      <c r="D9" s="11" t="inlineStr">
        <is>
          <t>Chevron Corp.</t>
        </is>
      </c>
      <c r="E9" s="13" t="n">
        <v>40.75</v>
      </c>
      <c r="F9" s="24" t="n">
        <v>1.087</v>
      </c>
      <c r="G9" s="25">
        <f>E9/F9</f>
        <v/>
      </c>
      <c r="H9" s="13">
        <f>E9*0.15</f>
        <v/>
      </c>
      <c r="I9" s="25">
        <f>H9/F9</f>
        <v/>
      </c>
      <c r="J9" s="25">
        <f>G9*0.1055</f>
        <v/>
      </c>
      <c r="K9" s="25">
        <f>G9-I9-J9</f>
        <v/>
      </c>
      <c r="L9" s="25">
        <f>G9*0.125</f>
        <v/>
      </c>
      <c r="M9" s="25">
        <f>G9-I9-L9</f>
        <v/>
      </c>
    </row>
    <row r="10">
      <c r="B10" s="4" t="inlineStr">
        <is>
          <t>2026-03-15</t>
        </is>
      </c>
      <c r="C10" s="4" t="inlineStr">
        <is>
          <t>ABBV</t>
        </is>
      </c>
      <c r="D10" s="5" t="inlineStr">
        <is>
          <t>AbbVie Inc.</t>
        </is>
      </c>
      <c r="E10" s="7" t="n">
        <v>48</v>
      </c>
      <c r="F10" s="22" t="n">
        <v>1.086</v>
      </c>
      <c r="G10" s="23">
        <f>E10/F10</f>
        <v/>
      </c>
      <c r="H10" s="7">
        <f>E10*0.15</f>
        <v/>
      </c>
      <c r="I10" s="23">
        <f>H10/F10</f>
        <v/>
      </c>
      <c r="J10" s="23">
        <f>G10*0.1055</f>
        <v/>
      </c>
      <c r="K10" s="23">
        <f>G10-I10-J10</f>
        <v/>
      </c>
      <c r="L10" s="23">
        <f>G10*0.125</f>
        <v/>
      </c>
      <c r="M10" s="23">
        <f>G10-I10-L10</f>
        <v/>
      </c>
    </row>
    <row r="11">
      <c r="B11" s="10" t="inlineStr">
        <is>
          <t>2026-03-20</t>
        </is>
      </c>
      <c r="C11" s="10" t="inlineStr">
        <is>
          <t>V</t>
        </is>
      </c>
      <c r="D11" s="11" t="inlineStr">
        <is>
          <t>Visa Inc.</t>
        </is>
      </c>
      <c r="E11" s="13" t="n">
        <v>11.8</v>
      </c>
      <c r="F11" s="24" t="n">
        <v>1.088</v>
      </c>
      <c r="G11" s="25">
        <f>E11/F11</f>
        <v/>
      </c>
      <c r="H11" s="13">
        <f>E11*0.15</f>
        <v/>
      </c>
      <c r="I11" s="25">
        <f>H11/F11</f>
        <v/>
      </c>
      <c r="J11" s="25">
        <f>G11*0.1055</f>
        <v/>
      </c>
      <c r="K11" s="25">
        <f>G11-I11-J11</f>
        <v/>
      </c>
      <c r="L11" s="25">
        <f>G11*0.125</f>
        <v/>
      </c>
      <c r="M11" s="25">
        <f>G11-I11-L11</f>
        <v/>
      </c>
    </row>
    <row r="12">
      <c r="B12" s="4" t="inlineStr">
        <is>
          <t>2026-03-24</t>
        </is>
      </c>
      <c r="C12" s="4" t="inlineStr">
        <is>
          <t>HD</t>
        </is>
      </c>
      <c r="D12" s="5" t="inlineStr">
        <is>
          <t>Home Depot Inc.</t>
        </is>
      </c>
      <c r="E12" s="7" t="n">
        <v>33.75</v>
      </c>
      <c r="F12" s="22" t="n">
        <v>1.091</v>
      </c>
      <c r="G12" s="23">
        <f>E12/F12</f>
        <v/>
      </c>
      <c r="H12" s="7">
        <f>E12*0.15</f>
        <v/>
      </c>
      <c r="I12" s="23">
        <f>H12/F12</f>
        <v/>
      </c>
      <c r="J12" s="23">
        <f>G12*0.1055</f>
        <v/>
      </c>
      <c r="K12" s="23">
        <f>G12-I12-J12</f>
        <v/>
      </c>
      <c r="L12" s="23">
        <f>G12*0.125</f>
        <v/>
      </c>
      <c r="M12" s="23">
        <f>G12-I12-L12</f>
        <v/>
      </c>
    </row>
    <row r="13">
      <c r="B13" s="10" t="inlineStr">
        <is>
          <t>2026-04-15</t>
        </is>
      </c>
      <c r="C13" s="10" t="inlineStr">
        <is>
          <t>JNJ</t>
        </is>
      </c>
      <c r="D13" s="11" t="inlineStr">
        <is>
          <t>Johnson &amp; Johnson</t>
        </is>
      </c>
      <c r="E13" s="13" t="n">
        <v>37.2</v>
      </c>
      <c r="F13" s="24" t="n">
        <v>1.092</v>
      </c>
      <c r="G13" s="25">
        <f>E13/F13</f>
        <v/>
      </c>
      <c r="H13" s="13">
        <f>E13*0.15</f>
        <v/>
      </c>
      <c r="I13" s="25">
        <f>H13/F13</f>
        <v/>
      </c>
      <c r="J13" s="25">
        <f>G13*0.1055</f>
        <v/>
      </c>
      <c r="K13" s="25">
        <f>G13-I13-J13</f>
        <v/>
      </c>
      <c r="L13" s="25">
        <f>G13*0.125</f>
        <v/>
      </c>
      <c r="M13" s="25">
        <f>G13-I13-L13</f>
        <v/>
      </c>
    </row>
    <row r="14">
      <c r="B14" s="4" t="inlineStr">
        <is>
          <t>2026-05-15</t>
        </is>
      </c>
      <c r="C14" s="4" t="inlineStr">
        <is>
          <t>AAPL</t>
        </is>
      </c>
      <c r="D14" s="5" t="inlineStr">
        <is>
          <t>Apple Inc.</t>
        </is>
      </c>
      <c r="E14" s="7" t="n">
        <v>6.5</v>
      </c>
      <c r="F14" s="22" t="n">
        <v>1.087</v>
      </c>
      <c r="G14" s="23">
        <f>E14/F14</f>
        <v/>
      </c>
      <c r="H14" s="7">
        <f>E14*0.15</f>
        <v/>
      </c>
      <c r="I14" s="23">
        <f>H14/F14</f>
        <v/>
      </c>
      <c r="J14" s="23">
        <f>G14*0.1055</f>
        <v/>
      </c>
      <c r="K14" s="23">
        <f>G14-I14-J14</f>
        <v/>
      </c>
      <c r="L14" s="23">
        <f>G14*0.125</f>
        <v/>
      </c>
      <c r="M14" s="23">
        <f>G14-I14-L14</f>
        <v/>
      </c>
    </row>
    <row r="15">
      <c r="B15" s="10" t="inlineStr">
        <is>
          <t>2026-06-11</t>
        </is>
      </c>
      <c r="C15" s="10" t="inlineStr">
        <is>
          <t>MSFT</t>
        </is>
      </c>
      <c r="D15" s="11" t="inlineStr">
        <is>
          <t>Microsoft Corp.</t>
        </is>
      </c>
      <c r="E15" s="13" t="n">
        <v>11.25</v>
      </c>
      <c r="F15" s="24" t="n">
        <v>1.085</v>
      </c>
      <c r="G15" s="25">
        <f>E15/F15</f>
        <v/>
      </c>
      <c r="H15" s="13">
        <f>E15*0.15</f>
        <v/>
      </c>
      <c r="I15" s="25">
        <f>H15/F15</f>
        <v/>
      </c>
      <c r="J15" s="25">
        <f>G15*0.1055</f>
        <v/>
      </c>
      <c r="K15" s="25">
        <f>G15-I15-J15</f>
        <v/>
      </c>
      <c r="L15" s="25">
        <f>G15*0.125</f>
        <v/>
      </c>
      <c r="M15" s="25">
        <f>G15-I15-L15</f>
        <v/>
      </c>
    </row>
    <row r="16">
      <c r="B16" s="4" t="inlineStr">
        <is>
          <t>2026-06-12</t>
        </is>
      </c>
      <c r="C16" s="4" t="inlineStr">
        <is>
          <t>CVX</t>
        </is>
      </c>
      <c r="D16" s="5" t="inlineStr">
        <is>
          <t>Chevron Corp.</t>
        </is>
      </c>
      <c r="E16" s="7" t="n">
        <v>40.75</v>
      </c>
      <c r="F16" s="22" t="n">
        <v>1.084</v>
      </c>
      <c r="G16" s="23">
        <f>E16/F16</f>
        <v/>
      </c>
      <c r="H16" s="7">
        <f>E16*0.15</f>
        <v/>
      </c>
      <c r="I16" s="23">
        <f>H16/F16</f>
        <v/>
      </c>
      <c r="J16" s="23">
        <f>G16*0.1055</f>
        <v/>
      </c>
      <c r="K16" s="23">
        <f>G16-I16-J16</f>
        <v/>
      </c>
      <c r="L16" s="23">
        <f>G16*0.125</f>
        <v/>
      </c>
      <c r="M16" s="23">
        <f>G16-I16-L16</f>
        <v/>
      </c>
    </row>
    <row r="17">
      <c r="B17" s="10" t="inlineStr">
        <is>
          <t>2026-06-15</t>
        </is>
      </c>
      <c r="C17" s="10" t="inlineStr">
        <is>
          <t>ABBV</t>
        </is>
      </c>
      <c r="D17" s="11" t="inlineStr">
        <is>
          <t>AbbVie Inc.</t>
        </is>
      </c>
      <c r="E17" s="13" t="n">
        <v>48</v>
      </c>
      <c r="F17" s="24" t="n">
        <v>1.083</v>
      </c>
      <c r="G17" s="25">
        <f>E17/F17</f>
        <v/>
      </c>
      <c r="H17" s="13">
        <f>E17*0.15</f>
        <v/>
      </c>
      <c r="I17" s="25">
        <f>H17/F17</f>
        <v/>
      </c>
      <c r="J17" s="25">
        <f>G17*0.1055</f>
        <v/>
      </c>
      <c r="K17" s="25">
        <f>G17-I17-J17</f>
        <v/>
      </c>
      <c r="L17" s="25">
        <f>G17*0.125</f>
        <v/>
      </c>
      <c r="M17" s="25">
        <f>G17-I17-L17</f>
        <v/>
      </c>
    </row>
    <row r="18">
      <c r="B18" s="16" t="inlineStr">
        <is>
          <t>Gesamt</t>
        </is>
      </c>
      <c r="C18" s="17" t="n"/>
      <c r="D18" s="17" t="n"/>
      <c r="E18" s="18">
        <f>SUM(E6:E17)</f>
        <v/>
      </c>
      <c r="F18" s="17" t="n"/>
      <c r="G18" s="26">
        <f>SUM(G6:G17)</f>
        <v/>
      </c>
      <c r="H18" s="18">
        <f>SUM(H6:H17)</f>
        <v/>
      </c>
      <c r="I18" s="26">
        <f>SUM(I6:I17)</f>
        <v/>
      </c>
      <c r="J18" s="26">
        <f>SUM(J6:J17)</f>
        <v/>
      </c>
      <c r="K18" s="26">
        <f>SUM(K6:K17)</f>
        <v/>
      </c>
      <c r="L18" s="26">
        <f>SUM(L6:L17)</f>
        <v/>
      </c>
      <c r="M18" s="26">
        <f>SUM(M6:M17)</f>
        <v/>
      </c>
    </row>
    <row r="19"/>
    <row r="20">
      <c r="B20" s="21" t="inlineStr">
        <is>
          <t>Steuerlogik: DE rechnet 15 % US-Steuer an -&gt; Restschuld 10 % KapESt + 0,55 % Soli = 10,55 % (Netto: 74,45 %). AT rechnet 15 % an -&gt; Restschuld 12,5 % KESt (Netto: 72,50 %).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67" customWidth="1" min="2" max="2"/>
    <col width="27" customWidth="1" min="3" max="3"/>
    <col width="27" customWidth="1" min="4" max="4"/>
    <col width="29" customWidth="1" min="5" max="5"/>
    <col width="17" customWidth="1" min="6" max="6"/>
  </cols>
  <sheetData>
    <row r="1"/>
    <row r="2">
      <c r="B2" s="1" t="inlineStr">
        <is>
          <t>USAktienHub.de | Dividenden-Kalender &amp; Monats-Planer</t>
        </is>
      </c>
    </row>
    <row r="3">
      <c r="B3" s="2" t="inlineStr">
        <is>
          <t>Übersicht deiner erwarteten Dividendeneingänge pro Kalendermonat</t>
        </is>
      </c>
    </row>
    <row r="4"/>
    <row r="5" ht="24" customHeight="1">
      <c r="B5" s="3" t="inlineStr">
        <is>
          <t>Monat</t>
        </is>
      </c>
      <c r="C5" s="3" t="inlineStr">
        <is>
          <t>Erwartete Dividenden ($)</t>
        </is>
      </c>
      <c r="D5" s="3" t="inlineStr">
        <is>
          <t>Erwartete Dividenden (€)</t>
        </is>
      </c>
      <c r="E5" s="3" t="inlineStr">
        <is>
          <t>Eingehende Zahler (Ticker)</t>
        </is>
      </c>
      <c r="F5" s="3" t="inlineStr">
        <is>
          <t>Status</t>
        </is>
      </c>
    </row>
    <row r="6">
      <c r="B6" s="5" t="inlineStr">
        <is>
          <t>Januar</t>
        </is>
      </c>
      <c r="C6" s="7" t="n">
        <v>37.2</v>
      </c>
      <c r="D6" s="23">
        <f>C6/1.085</f>
        <v/>
      </c>
      <c r="E6" s="5" t="inlineStr">
        <is>
          <t>JNJ</t>
        </is>
      </c>
      <c r="F6" s="4" t="inlineStr">
        <is>
          <t>Gutgeschrieben</t>
        </is>
      </c>
    </row>
    <row r="7">
      <c r="B7" s="11" t="inlineStr">
        <is>
          <t>Februar</t>
        </is>
      </c>
      <c r="C7" s="13" t="n">
        <v>6.5</v>
      </c>
      <c r="D7" s="25">
        <f>C7/1.085</f>
        <v/>
      </c>
      <c r="E7" s="11" t="inlineStr">
        <is>
          <t>AAPL</t>
        </is>
      </c>
      <c r="F7" s="10" t="inlineStr">
        <is>
          <t>Gutgeschrieben</t>
        </is>
      </c>
    </row>
    <row r="8">
      <c r="B8" s="5" t="inlineStr">
        <is>
          <t>März</t>
        </is>
      </c>
      <c r="C8" s="7" t="n">
        <v>145.55</v>
      </c>
      <c r="D8" s="23">
        <f>C8/1.085</f>
        <v/>
      </c>
      <c r="E8" s="5" t="inlineStr">
        <is>
          <t>MSFT, CVX, ABBV, V, HD</t>
        </is>
      </c>
      <c r="F8" s="4" t="inlineStr">
        <is>
          <t>Gutgeschrieben</t>
        </is>
      </c>
    </row>
    <row r="9">
      <c r="B9" s="11" t="inlineStr">
        <is>
          <t>April</t>
        </is>
      </c>
      <c r="C9" s="13" t="n">
        <v>37.2</v>
      </c>
      <c r="D9" s="25">
        <f>C9/1.085</f>
        <v/>
      </c>
      <c r="E9" s="11" t="inlineStr">
        <is>
          <t>JNJ</t>
        </is>
      </c>
      <c r="F9" s="10" t="inlineStr">
        <is>
          <t>Gutgeschrieben</t>
        </is>
      </c>
    </row>
    <row r="10">
      <c r="B10" s="5" t="inlineStr">
        <is>
          <t>Mai</t>
        </is>
      </c>
      <c r="C10" s="7" t="n">
        <v>6.5</v>
      </c>
      <c r="D10" s="23">
        <f>C10/1.085</f>
        <v/>
      </c>
      <c r="E10" s="5" t="inlineStr">
        <is>
          <t>AAPL</t>
        </is>
      </c>
      <c r="F10" s="4" t="inlineStr">
        <is>
          <t>Gutgeschrieben</t>
        </is>
      </c>
    </row>
    <row r="11">
      <c r="B11" s="11" t="inlineStr">
        <is>
          <t>Juni</t>
        </is>
      </c>
      <c r="C11" s="13" t="n">
        <v>140</v>
      </c>
      <c r="D11" s="25">
        <f>C11/1.085</f>
        <v/>
      </c>
      <c r="E11" s="11" t="inlineStr">
        <is>
          <t>MSFT, CVX, ABBV</t>
        </is>
      </c>
      <c r="F11" s="10" t="inlineStr">
        <is>
          <t>Gutgeschrieben</t>
        </is>
      </c>
    </row>
    <row r="12">
      <c r="B12" s="5" t="inlineStr">
        <is>
          <t>Juli</t>
        </is>
      </c>
      <c r="C12" s="7" t="n">
        <v>37.2</v>
      </c>
      <c r="D12" s="23">
        <f>C12/1.085</f>
        <v/>
      </c>
      <c r="E12" s="5" t="inlineStr">
        <is>
          <t>JNJ</t>
        </is>
      </c>
      <c r="F12" s="4" t="inlineStr">
        <is>
          <t>Geplant</t>
        </is>
      </c>
    </row>
    <row r="13">
      <c r="B13" s="11" t="inlineStr">
        <is>
          <t>August</t>
        </is>
      </c>
      <c r="C13" s="13" t="n">
        <v>6.5</v>
      </c>
      <c r="D13" s="25">
        <f>C13/1.085</f>
        <v/>
      </c>
      <c r="E13" s="11" t="inlineStr">
        <is>
          <t>AAPL</t>
        </is>
      </c>
      <c r="F13" s="10" t="inlineStr">
        <is>
          <t>Geplant</t>
        </is>
      </c>
    </row>
    <row r="14">
      <c r="B14" s="5" t="inlineStr">
        <is>
          <t>September</t>
        </is>
      </c>
      <c r="C14" s="7" t="n">
        <v>145</v>
      </c>
      <c r="D14" s="23">
        <f>C14/1.085</f>
        <v/>
      </c>
      <c r="E14" s="5" t="inlineStr">
        <is>
          <t>MSFT, CVX, ABBV, V, HD</t>
        </is>
      </c>
      <c r="F14" s="4" t="inlineStr">
        <is>
          <t>Geplant</t>
        </is>
      </c>
    </row>
    <row r="15">
      <c r="B15" s="11" t="inlineStr">
        <is>
          <t>Oktober</t>
        </is>
      </c>
      <c r="C15" s="13" t="n">
        <v>37.2</v>
      </c>
      <c r="D15" s="25">
        <f>C15/1.085</f>
        <v/>
      </c>
      <c r="E15" s="11" t="inlineStr">
        <is>
          <t>JNJ</t>
        </is>
      </c>
      <c r="F15" s="10" t="inlineStr">
        <is>
          <t>Geplant</t>
        </is>
      </c>
    </row>
    <row r="16">
      <c r="B16" s="5" t="inlineStr">
        <is>
          <t>November</t>
        </is>
      </c>
      <c r="C16" s="7" t="n">
        <v>6.5</v>
      </c>
      <c r="D16" s="23">
        <f>C16/1.085</f>
        <v/>
      </c>
      <c r="E16" s="5" t="inlineStr">
        <is>
          <t>AAPL</t>
        </is>
      </c>
      <c r="F16" s="4" t="inlineStr">
        <is>
          <t>Geplant</t>
        </is>
      </c>
    </row>
    <row r="17">
      <c r="B17" s="11" t="inlineStr">
        <is>
          <t>Dezember</t>
        </is>
      </c>
      <c r="C17" s="13" t="n">
        <v>145</v>
      </c>
      <c r="D17" s="25">
        <f>C17/1.085</f>
        <v/>
      </c>
      <c r="E17" s="11" t="inlineStr">
        <is>
          <t>MSFT, CVX, ABBV, V, HD</t>
        </is>
      </c>
      <c r="F17" s="10" t="inlineStr">
        <is>
          <t>Geplant</t>
        </is>
      </c>
    </row>
    <row r="18">
      <c r="B18" s="16" t="inlineStr">
        <is>
          <t>Jahres-Summe</t>
        </is>
      </c>
      <c r="C18" s="18">
        <f>SUM(C6:C17)</f>
        <v/>
      </c>
      <c r="D18" s="26">
        <f>SUM(D6:D17)</f>
        <v/>
      </c>
      <c r="E18" s="16" t="inlineStr">
        <is>
          <t>12 Monate</t>
        </is>
      </c>
      <c r="F18" s="27" t="inlineStr">
        <is>
          <t>100%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86" customWidth="1" min="2" max="2"/>
    <col width="27" customWidth="1" min="3" max="3"/>
    <col width="28" customWidth="1" min="4" max="4"/>
    <col width="27" customWidth="1" min="5" max="5"/>
    <col width="27" customWidth="1" min="6" max="6"/>
  </cols>
  <sheetData>
    <row r="1"/>
    <row r="2">
      <c r="B2" s="1" t="inlineStr">
        <is>
          <t>USAktienHub.de | US-Quellensteuer &amp; Doppelbesteuerungs-Matrix</t>
        </is>
      </c>
    </row>
    <row r="3">
      <c r="B3" s="2" t="inlineStr">
        <is>
          <t>Rechtliche Grundlagen und Rechenwege für deutsche und österreichische Privatanleger</t>
        </is>
      </c>
    </row>
    <row r="4"/>
    <row r="5" ht="22" customHeight="1">
      <c r="B5" s="3" t="inlineStr">
        <is>
          <t>Parameter</t>
        </is>
      </c>
      <c r="C5" s="3" t="inlineStr">
        <is>
          <t>Deutschland (mit W-8BEN)</t>
        </is>
      </c>
      <c r="D5" s="3" t="inlineStr">
        <is>
          <t>Deutschland (OHNE W-8BEN)</t>
        </is>
      </c>
      <c r="E5" s="3" t="inlineStr">
        <is>
          <t>Österreich (mit W-8BEN)</t>
        </is>
      </c>
      <c r="F5" s="3" t="inlineStr">
        <is>
          <t>Österreich (OHNE W-8BEN)</t>
        </is>
      </c>
    </row>
    <row r="6" ht="22" customHeight="1">
      <c r="B6" s="5" t="inlineStr">
        <is>
          <t>Brutto-Dividende</t>
        </is>
      </c>
      <c r="C6" s="28" t="inlineStr">
        <is>
          <t>1.000,00 €</t>
        </is>
      </c>
      <c r="D6" s="28" t="inlineStr">
        <is>
          <t>1.000,00 €</t>
        </is>
      </c>
      <c r="E6" s="28" t="inlineStr">
        <is>
          <t>1.000,00 €</t>
        </is>
      </c>
      <c r="F6" s="28" t="inlineStr">
        <is>
          <t>1.000,00 €</t>
        </is>
      </c>
    </row>
    <row r="7" ht="22" customHeight="1">
      <c r="B7" s="11" t="inlineStr">
        <is>
          <t>US-Quellensteuerabzug</t>
        </is>
      </c>
      <c r="C7" s="29" t="inlineStr">
        <is>
          <t>150,00 € (15,0 %)</t>
        </is>
      </c>
      <c r="D7" s="29" t="inlineStr">
        <is>
          <t>300,00 € (30,0 %)</t>
        </is>
      </c>
      <c r="E7" s="29" t="inlineStr">
        <is>
          <t>150,00 € (15,0 %)</t>
        </is>
      </c>
      <c r="F7" s="29" t="inlineStr">
        <is>
          <t>300,00 € (30,0 %)</t>
        </is>
      </c>
    </row>
    <row r="8" ht="22" customHeight="1">
      <c r="B8" s="5" t="inlineStr">
        <is>
          <t>Heimische Steuer vor Anrechnung</t>
        </is>
      </c>
      <c r="C8" s="28" t="inlineStr">
        <is>
          <t>250,00 € (25 % KapESt)</t>
        </is>
      </c>
      <c r="D8" s="28" t="inlineStr">
        <is>
          <t>250,00 € (25 % KapESt)</t>
        </is>
      </c>
      <c r="E8" s="28" t="inlineStr">
        <is>
          <t>275,00 € (27,5 % KESt)</t>
        </is>
      </c>
      <c r="F8" s="28" t="inlineStr">
        <is>
          <t>275,00 € (27,5 % KESt)</t>
        </is>
      </c>
    </row>
    <row r="9" ht="22" customHeight="1">
      <c r="B9" s="11" t="inlineStr">
        <is>
          <t>Anrechenbare US-Steuer</t>
        </is>
      </c>
      <c r="C9" s="29" t="inlineStr">
        <is>
          <t>-150,00 € (max. 15 %)</t>
        </is>
      </c>
      <c r="D9" s="29" t="inlineStr">
        <is>
          <t>-150,00 € (max. 15 %)</t>
        </is>
      </c>
      <c r="E9" s="29" t="inlineStr">
        <is>
          <t>-150,00 € (max. 15 %)</t>
        </is>
      </c>
      <c r="F9" s="29" t="inlineStr">
        <is>
          <t>-150,00 € (max. 15 %)</t>
        </is>
      </c>
    </row>
    <row r="10" ht="22" customHeight="1">
      <c r="B10" s="5" t="inlineStr">
        <is>
          <t>Verbleibende heimische Steuer</t>
        </is>
      </c>
      <c r="C10" s="28" t="inlineStr">
        <is>
          <t>100,00 €</t>
        </is>
      </c>
      <c r="D10" s="28" t="inlineStr">
        <is>
          <t>100,00 €</t>
        </is>
      </c>
      <c r="E10" s="28" t="inlineStr">
        <is>
          <t>125,00 €</t>
        </is>
      </c>
      <c r="F10" s="28" t="inlineStr">
        <is>
          <t>125,00 €</t>
        </is>
      </c>
    </row>
    <row r="11" ht="22" customHeight="1">
      <c r="B11" s="11" t="inlineStr">
        <is>
          <t>Solidaritätszuschlag (5,5 % auf Rest)</t>
        </is>
      </c>
      <c r="C11" s="29" t="inlineStr">
        <is>
          <t>5,50 €</t>
        </is>
      </c>
      <c r="D11" s="29" t="inlineStr">
        <is>
          <t>5,50 €</t>
        </is>
      </c>
      <c r="E11" s="29" t="inlineStr">
        <is>
          <t>0,00 € (kein Soli in AT)</t>
        </is>
      </c>
      <c r="F11" s="29" t="inlineStr">
        <is>
          <t>0,00 € (kein Soli in AT)</t>
        </is>
      </c>
    </row>
    <row r="12" ht="22" customHeight="1">
      <c r="B12" s="5" t="inlineStr">
        <is>
          <t>Gesamt-Steuerbelastung</t>
        </is>
      </c>
      <c r="C12" s="28" t="inlineStr">
        <is>
          <t>255,50 € (25,55 %)</t>
        </is>
      </c>
      <c r="D12" s="28" t="inlineStr">
        <is>
          <t>405,50 € (40,55 %)</t>
        </is>
      </c>
      <c r="E12" s="28" t="inlineStr">
        <is>
          <t>275,00 € (27,50 %)</t>
        </is>
      </c>
      <c r="F12" s="28" t="inlineStr">
        <is>
          <t>425,00 € (42,50 %)</t>
        </is>
      </c>
    </row>
    <row r="13" ht="22" customHeight="1">
      <c r="B13" s="30" t="inlineStr">
        <is>
          <t>Netto-Gutschrift auf Konto</t>
        </is>
      </c>
      <c r="C13" s="31" t="inlineStr">
        <is>
          <t>744,50 €</t>
        </is>
      </c>
      <c r="D13" s="31" t="inlineStr">
        <is>
          <t>594,50 €</t>
        </is>
      </c>
      <c r="E13" s="31" t="inlineStr">
        <is>
          <t>725,00 €</t>
        </is>
      </c>
      <c r="F13" s="31" t="inlineStr">
        <is>
          <t>575,00 €</t>
        </is>
      </c>
    </row>
    <row r="14" ht="22" customHeight="1">
      <c r="B14" s="32" t="inlineStr">
        <is>
          <t>Ersparnis durch W-8BEN</t>
        </is>
      </c>
      <c r="C14" s="33" t="inlineStr">
        <is>
          <t>+150,00 €</t>
        </is>
      </c>
      <c r="D14" s="33" t="inlineStr">
        <is>
          <t>Basis (ohne W-8BEN)</t>
        </is>
      </c>
      <c r="E14" s="33" t="inlineStr">
        <is>
          <t>+150,00 €</t>
        </is>
      </c>
      <c r="F14" s="33" t="inlineStr">
        <is>
          <t>Basis (ohne W-8BEN)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2026-10-05T16:52:32Z</dcterms:created>
  <dcterms:modified xmlns:dcterms="http://purl.org/dc/terms/" xmlns:xsi="http://www.w3.org/2001/XMLSchema-instance" xsi:type="dcterms:W3CDTF">2026-10-05T16:52:32Z</dcterms:modified>
</cp:coreProperties>
</file>